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ANEXO II" sheetId="1" r:id="rId1"/>
    <sheet name="BD" sheetId="2" state="hidden" r:id="rId2"/>
  </sheets>
  <definedNames>
    <definedName name="_xlnm.Print_Area" localSheetId="0">'ANEXO II'!$B$1:$R$50</definedName>
    <definedName name="ATRIBUTO1">BD!$A$1:$A$2</definedName>
    <definedName name="SN">BD!$B$1:$B$2</definedName>
  </definedNames>
  <calcPr calcId="145621"/>
</workbook>
</file>

<file path=xl/calcChain.xml><?xml version="1.0" encoding="utf-8"?>
<calcChain xmlns="http://schemas.openxmlformats.org/spreadsheetml/2006/main">
  <c r="G39" i="1" l="1"/>
  <c r="G28" i="1"/>
  <c r="G17" i="1"/>
  <c r="K13" i="1"/>
  <c r="D39" i="1" l="1"/>
  <c r="M39" i="1" s="1"/>
  <c r="L49" i="1"/>
  <c r="D28" i="1"/>
  <c r="J39" i="1" l="1"/>
  <c r="J28" i="1"/>
  <c r="M28" i="1"/>
  <c r="M27" i="1" s="1"/>
  <c r="M38" i="1"/>
  <c r="D17" i="1"/>
  <c r="N47" i="1" l="1"/>
  <c r="N46" i="1"/>
  <c r="M17" i="1"/>
  <c r="M16" i="1" s="1"/>
  <c r="J17" i="1" l="1"/>
  <c r="N45" i="1" s="1"/>
  <c r="N49" i="1" s="1"/>
</calcChain>
</file>

<file path=xl/sharedStrings.xml><?xml version="1.0" encoding="utf-8"?>
<sst xmlns="http://schemas.openxmlformats.org/spreadsheetml/2006/main" count="67" uniqueCount="43">
  <si>
    <t>ANEXO IIa</t>
  </si>
  <si>
    <t>DESIGNAÇÃO DO CONCORRENTE:</t>
  </si>
  <si>
    <t>IDENTIFICAÇÃO FISCAL DO CONCORRENTE:</t>
  </si>
  <si>
    <t>PROPOSTA Nº</t>
  </si>
  <si>
    <t>TIPO DE PROPOSTA:</t>
  </si>
  <si>
    <t>PROPOSTA BASE</t>
  </si>
  <si>
    <t>ATRIBUTOS DA PROPOSTA</t>
  </si>
  <si>
    <t>TOTAL:</t>
  </si>
  <si>
    <t>PONDERAÇÃO</t>
  </si>
  <si>
    <t>PREÇO TOTAL DA PROPOSTA</t>
  </si>
  <si>
    <t>ANEXO IIb</t>
  </si>
  <si>
    <t>OBJETO</t>
  </si>
  <si>
    <t>PUP</t>
  </si>
  <si>
    <t>POS.</t>
  </si>
  <si>
    <t>CÓDIGO</t>
  </si>
  <si>
    <t>DESIGNAÇÃO</t>
  </si>
  <si>
    <t>UNIDADE MOV.</t>
  </si>
  <si>
    <t>QUANT.</t>
  </si>
  <si>
    <t>NUMÉRICO</t>
  </si>
  <si>
    <t>EXTENSO</t>
  </si>
  <si>
    <r>
      <rPr>
        <b/>
        <i/>
        <sz val="8"/>
        <color theme="1"/>
        <rFont val="Calibri"/>
        <family val="2"/>
        <scheme val="minor"/>
      </rPr>
      <t>PUP</t>
    </r>
    <r>
      <rPr>
        <i/>
        <sz val="8"/>
        <color theme="1"/>
        <rFont val="Calibri"/>
        <family val="2"/>
        <scheme val="minor"/>
      </rPr>
      <t xml:space="preserve"> - Preço unitário da proposta</t>
    </r>
  </si>
  <si>
    <t>PREÇO BASE</t>
  </si>
  <si>
    <t>PONTUAÇÃO</t>
  </si>
  <si>
    <t>REDUZ</t>
  </si>
  <si>
    <t>NÃO REDUZ</t>
  </si>
  <si>
    <t>SIM</t>
  </si>
  <si>
    <t>NÃO</t>
  </si>
  <si>
    <t>CHIP P/ PROCESSO RASTREABILIDADE POR TECNOLOGIA IDENTIFICAÇÃO RADIOFREQUÊNCIA (RFID)</t>
  </si>
  <si>
    <t>Unidade</t>
  </si>
  <si>
    <t>PRAZO DE ENTREGA E INSTALAÇÃO DO EQUIPAMENTO ACESSÓRIO (PeEA)</t>
  </si>
  <si>
    <t>PRAZO MÁXIMO (dias)</t>
  </si>
  <si>
    <t>CRITÉRIO</t>
  </si>
  <si>
    <t>DIA</t>
  </si>
  <si>
    <t>PRAZO MÁXIMO PROPOSTO</t>
  </si>
  <si>
    <t>PROPOSTA</t>
  </si>
  <si>
    <t>PRAZO PROPOSTO</t>
  </si>
  <si>
    <t>ANEXO IIc</t>
  </si>
  <si>
    <t>PRAZO DE ENTREGA DOS BENS OBJETO DO CONTRATO (Pe)</t>
  </si>
  <si>
    <t>PONTUAÇÃO FINAL</t>
  </si>
  <si>
    <t>CRITÉRIO DE ADJUDICAÇÃO</t>
  </si>
  <si>
    <t>RESULTADO</t>
  </si>
  <si>
    <t>PREÇO TOTAL PROPOSTO</t>
  </si>
  <si>
    <t>CONCURSO PUBLICO INTERNACIONAL Nº 1500123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</si>
</sst>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%"/>
    <numFmt numFmtId="165" formatCode="#,##0.00\ &quot;€&quot;"/>
    <numFmt numFmtId="166" formatCode="&quot;PONDERAÇÃO (&quot;##0.00%&quot;):&quot;"/>
    <numFmt numFmtId="167" formatCode="#,##0.000&quot; pontos&quot;"/>
    <numFmt numFmtId="168" formatCode="#,##0.0000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0"/>
      <color theme="5" tint="-0.499984740745262"/>
      <name val="Calibri"/>
      <family val="2"/>
      <scheme val="minor"/>
    </font>
    <font>
      <b/>
      <i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0" fillId="3" borderId="8" xfId="0" applyFont="1" applyFill="1" applyBorder="1" applyAlignment="1" applyProtection="1">
      <alignment horizontal="center" vertical="center" wrapText="1"/>
    </xf>
    <xf numFmtId="3" fontId="0" fillId="3" borderId="8" xfId="0" applyNumberFormat="1" applyFont="1" applyFill="1" applyBorder="1" applyAlignment="1" applyProtection="1">
      <alignment horizontal="right" vertical="center" wrapText="1"/>
    </xf>
    <xf numFmtId="0" fontId="12" fillId="2" borderId="8" xfId="0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168" fontId="0" fillId="0" borderId="8" xfId="0" applyNumberFormat="1" applyFont="1" applyBorder="1" applyAlignment="1" applyProtection="1">
      <alignment vertical="center" wrapText="1"/>
      <protection locked="0"/>
    </xf>
    <xf numFmtId="0" fontId="3" fillId="0" borderId="1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10" fontId="4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166" fontId="11" fillId="0" borderId="0" xfId="0" applyNumberFormat="1" applyFont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167" fontId="5" fillId="2" borderId="3" xfId="0" applyNumberFormat="1" applyFont="1" applyFill="1" applyBorder="1" applyAlignment="1">
      <alignment horizontal="center" vertical="center" wrapText="1"/>
    </xf>
    <xf numFmtId="167" fontId="5" fillId="2" borderId="4" xfId="0" applyNumberFormat="1" applyFont="1" applyFill="1" applyBorder="1" applyAlignment="1">
      <alignment horizontal="center" vertical="center" wrapText="1"/>
    </xf>
    <xf numFmtId="167" fontId="5" fillId="2" borderId="5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 wrapText="1"/>
    </xf>
    <xf numFmtId="0" fontId="0" fillId="3" borderId="9" xfId="0" applyFont="1" applyFill="1" applyBorder="1" applyAlignment="1" applyProtection="1">
      <alignment horizontal="center" vertical="center" wrapText="1"/>
    </xf>
    <xf numFmtId="0" fontId="0" fillId="3" borderId="10" xfId="0" applyFont="1" applyFill="1" applyBorder="1" applyAlignment="1" applyProtection="1">
      <alignment horizontal="center" vertical="center" wrapText="1"/>
    </xf>
    <xf numFmtId="3" fontId="6" fillId="0" borderId="9" xfId="0" applyNumberFormat="1" applyFont="1" applyFill="1" applyBorder="1" applyAlignment="1" applyProtection="1">
      <alignment horizontal="left" vertical="center" wrapText="1"/>
      <protection locked="0"/>
    </xf>
    <xf numFmtId="3" fontId="6" fillId="0" borderId="11" xfId="0" applyNumberFormat="1" applyFont="1" applyFill="1" applyBorder="1" applyAlignment="1" applyProtection="1">
      <alignment horizontal="left" vertical="center" wrapText="1"/>
      <protection locked="0"/>
    </xf>
    <xf numFmtId="3" fontId="6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2" fillId="2" borderId="8" xfId="0" applyFont="1" applyFill="1" applyBorder="1" applyAlignment="1">
      <alignment horizontal="center" vertical="center" wrapText="1"/>
    </xf>
    <xf numFmtId="165" fontId="1" fillId="3" borderId="8" xfId="0" applyNumberFormat="1" applyFont="1" applyFill="1" applyBorder="1" applyAlignment="1" applyProtection="1">
      <alignment horizontal="right" vertical="center" wrapText="1"/>
    </xf>
    <xf numFmtId="0" fontId="0" fillId="3" borderId="9" xfId="0" applyFont="1" applyFill="1" applyBorder="1" applyAlignment="1" applyProtection="1">
      <alignment horizontal="justify" vertical="center" wrapText="1"/>
    </xf>
    <xf numFmtId="0" fontId="0" fillId="3" borderId="11" xfId="0" applyFont="1" applyFill="1" applyBorder="1" applyAlignment="1" applyProtection="1">
      <alignment horizontal="justify" vertical="center" wrapText="1"/>
    </xf>
    <xf numFmtId="0" fontId="0" fillId="3" borderId="10" xfId="0" applyFont="1" applyFill="1" applyBorder="1" applyAlignment="1" applyProtection="1">
      <alignment horizontal="justify" vertical="center" wrapText="1"/>
    </xf>
    <xf numFmtId="0" fontId="4" fillId="3" borderId="9" xfId="0" applyFont="1" applyFill="1" applyBorder="1" applyAlignment="1" applyProtection="1">
      <alignment horizontal="left" vertical="center" wrapText="1"/>
    </xf>
    <xf numFmtId="0" fontId="4" fillId="3" borderId="11" xfId="0" applyFont="1" applyFill="1" applyBorder="1" applyAlignment="1" applyProtection="1">
      <alignment horizontal="left" vertical="center" wrapText="1"/>
    </xf>
    <xf numFmtId="0" fontId="4" fillId="3" borderId="10" xfId="0" applyFont="1" applyFill="1" applyBorder="1" applyAlignment="1" applyProtection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center" vertical="center" wrapText="1"/>
    </xf>
    <xf numFmtId="165" fontId="6" fillId="2" borderId="4" xfId="0" applyNumberFormat="1" applyFont="1" applyFill="1" applyBorder="1" applyAlignment="1">
      <alignment horizontal="center" vertical="center" wrapText="1"/>
    </xf>
    <xf numFmtId="165" fontId="6" fillId="2" borderId="5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9"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9"/>
  <sheetViews>
    <sheetView showGridLines="0" tabSelected="1" workbookViewId="0">
      <pane ySplit="8" topLeftCell="A9" activePane="bottomLeft" state="frozen"/>
      <selection pane="bottomLeft" activeCell="F2" sqref="F2:R2"/>
    </sheetView>
  </sheetViews>
  <sheetFormatPr defaultRowHeight="15" x14ac:dyDescent="0.25"/>
  <cols>
    <col min="1" max="1" width="1.140625" style="2" customWidth="1"/>
    <col min="2" max="2" width="10.42578125" style="2" customWidth="1"/>
    <col min="3" max="3" width="10" style="2" customWidth="1"/>
    <col min="4" max="4" width="9.140625" style="2"/>
    <col min="5" max="5" width="7.85546875" style="2" customWidth="1"/>
    <col min="6" max="8" width="9.140625" style="2"/>
    <col min="9" max="9" width="9" style="2" customWidth="1"/>
    <col min="10" max="10" width="11.7109375" style="2" customWidth="1"/>
    <col min="11" max="11" width="9.42578125" style="2" customWidth="1"/>
    <col min="12" max="13" width="9.140625" style="2"/>
    <col min="14" max="14" width="7.5703125" style="2" customWidth="1"/>
    <col min="15" max="15" width="8.42578125" style="2" customWidth="1"/>
    <col min="16" max="16" width="7.85546875" style="2" customWidth="1"/>
    <col min="18" max="18" width="11" customWidth="1"/>
    <col min="19" max="19" width="1" style="2" customWidth="1"/>
    <col min="21" max="16384" width="9.140625" style="2"/>
  </cols>
  <sheetData>
    <row r="1" spans="2:18" ht="38.25" customHeight="1" x14ac:dyDescent="0.25">
      <c r="B1" s="69" t="s">
        <v>42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2:18" ht="15" customHeight="1" x14ac:dyDescent="0.25">
      <c r="B2" s="48" t="s">
        <v>1</v>
      </c>
      <c r="C2" s="48"/>
      <c r="D2" s="48"/>
      <c r="E2" s="70"/>
      <c r="F2" s="53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spans="2:18" ht="5.0999999999999996" customHeight="1" x14ac:dyDescent="0.25"/>
    <row r="4" spans="2:18" x14ac:dyDescent="0.25">
      <c r="B4" s="48" t="s">
        <v>2</v>
      </c>
      <c r="C4" s="48"/>
      <c r="D4" s="48"/>
      <c r="E4" s="48"/>
      <c r="F4" s="53"/>
      <c r="G4" s="54"/>
      <c r="H4" s="55"/>
    </row>
    <row r="5" spans="2:18" s="1" customFormat="1" ht="12.75" x14ac:dyDescent="0.25"/>
    <row r="6" spans="2:18" s="1" customFormat="1" ht="12.75" x14ac:dyDescent="0.25">
      <c r="B6" s="48" t="s">
        <v>3</v>
      </c>
      <c r="C6" s="48"/>
      <c r="D6" s="53"/>
      <c r="E6" s="54"/>
      <c r="F6" s="55"/>
      <c r="G6" s="47" t="s">
        <v>4</v>
      </c>
      <c r="H6" s="48"/>
      <c r="I6" s="48"/>
      <c r="J6" s="49" t="s">
        <v>5</v>
      </c>
      <c r="K6" s="50"/>
      <c r="L6" s="50"/>
      <c r="M6" s="50"/>
      <c r="N6" s="50"/>
      <c r="O6" s="50"/>
      <c r="P6" s="51"/>
    </row>
    <row r="8" spans="2:18" ht="23.25" x14ac:dyDescent="0.25">
      <c r="B8" s="52" t="s">
        <v>6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</row>
    <row r="9" spans="2:18" ht="36" customHeight="1" x14ac:dyDescent="0.25">
      <c r="B9" s="42" t="s">
        <v>0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</row>
    <row r="10" spans="2:18" s="3" customFormat="1" ht="26.25" customHeight="1" x14ac:dyDescent="0.25">
      <c r="B10" s="43" t="s">
        <v>9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</row>
    <row r="11" spans="2:18" ht="15" customHeight="1" x14ac:dyDescent="0.25">
      <c r="B11" s="61" t="s">
        <v>11</v>
      </c>
      <c r="C11" s="61"/>
      <c r="D11" s="61"/>
      <c r="E11" s="61"/>
      <c r="F11" s="61"/>
      <c r="G11" s="61"/>
      <c r="H11" s="61"/>
      <c r="I11" s="61"/>
      <c r="J11" s="61" t="s">
        <v>12</v>
      </c>
      <c r="K11" s="61" t="s">
        <v>9</v>
      </c>
      <c r="L11" s="61"/>
      <c r="M11" s="61"/>
      <c r="N11" s="61"/>
      <c r="O11" s="61"/>
      <c r="P11" s="61"/>
      <c r="Q11" s="61"/>
      <c r="R11" s="61"/>
    </row>
    <row r="12" spans="2:18" ht="22.5" x14ac:dyDescent="0.25">
      <c r="B12" s="5" t="s">
        <v>13</v>
      </c>
      <c r="C12" s="5" t="s">
        <v>14</v>
      </c>
      <c r="D12" s="61" t="s">
        <v>15</v>
      </c>
      <c r="E12" s="61"/>
      <c r="F12" s="61"/>
      <c r="G12" s="61"/>
      <c r="H12" s="5" t="s">
        <v>16</v>
      </c>
      <c r="I12" s="5" t="s">
        <v>17</v>
      </c>
      <c r="J12" s="61"/>
      <c r="K12" s="61" t="s">
        <v>18</v>
      </c>
      <c r="L12" s="61"/>
      <c r="M12" s="61" t="s">
        <v>19</v>
      </c>
      <c r="N12" s="61"/>
      <c r="O12" s="61"/>
      <c r="P12" s="61"/>
      <c r="Q12" s="61"/>
      <c r="R12" s="61"/>
    </row>
    <row r="13" spans="2:18" ht="75.75" customHeight="1" x14ac:dyDescent="0.25">
      <c r="B13" s="6">
        <v>1</v>
      </c>
      <c r="C13" s="7">
        <v>50060120</v>
      </c>
      <c r="D13" s="63" t="s">
        <v>27</v>
      </c>
      <c r="E13" s="64"/>
      <c r="F13" s="64"/>
      <c r="G13" s="65"/>
      <c r="H13" s="8" t="s">
        <v>28</v>
      </c>
      <c r="I13" s="9">
        <v>160000</v>
      </c>
      <c r="J13" s="12"/>
      <c r="K13" s="62" t="str">
        <f>IF(J13=0,"",J13*I13)</f>
        <v/>
      </c>
      <c r="L13" s="62"/>
      <c r="M13" s="76"/>
      <c r="N13" s="76"/>
      <c r="O13" s="76"/>
      <c r="P13" s="76"/>
      <c r="Q13" s="76"/>
      <c r="R13" s="76"/>
    </row>
    <row r="14" spans="2:18" ht="18.75" customHeight="1" x14ac:dyDescent="0.25">
      <c r="B14" s="19" t="s">
        <v>20</v>
      </c>
      <c r="C14" s="19"/>
      <c r="D14" s="19"/>
      <c r="E14" s="19"/>
      <c r="F14" s="19"/>
      <c r="G14" s="19"/>
    </row>
    <row r="15" spans="2:18" ht="24.75" customHeight="1" x14ac:dyDescent="0.25">
      <c r="B15" s="20">
        <v>0.7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2:18" ht="15" customHeight="1" x14ac:dyDescent="0.25">
      <c r="B16" s="21" t="s">
        <v>21</v>
      </c>
      <c r="C16" s="21"/>
      <c r="D16" s="22" t="s">
        <v>41</v>
      </c>
      <c r="E16" s="22"/>
      <c r="F16" s="22"/>
      <c r="G16" s="22" t="s">
        <v>22</v>
      </c>
      <c r="H16" s="22"/>
      <c r="I16" s="22"/>
      <c r="J16" s="22" t="s">
        <v>8</v>
      </c>
      <c r="K16" s="22"/>
      <c r="L16" s="22"/>
      <c r="M16" s="23" t="str">
        <f>IF(M17="","","OBSERVAÇÕES")</f>
        <v/>
      </c>
      <c r="N16" s="23"/>
      <c r="O16" s="23"/>
      <c r="P16" s="23"/>
      <c r="Q16" s="23"/>
      <c r="R16" s="23"/>
    </row>
    <row r="17" spans="2:18" ht="39" customHeight="1" x14ac:dyDescent="0.25">
      <c r="B17" s="71">
        <v>475000</v>
      </c>
      <c r="C17" s="72"/>
      <c r="D17" s="73" t="str">
        <f>IF(K13=0,"",K13)</f>
        <v/>
      </c>
      <c r="E17" s="74"/>
      <c r="F17" s="75"/>
      <c r="G17" s="29" t="str">
        <f>IF(M13=0,"",IF(D17="","",IF(D17&gt;B17,"PROPOSTA EXCLUIDA",(-($D$17/$B$17)*99)+100)))</f>
        <v/>
      </c>
      <c r="H17" s="30"/>
      <c r="I17" s="31"/>
      <c r="J17" s="32" t="str">
        <f>IF(G17="","",IF(G17="PROPOSTA EXCLUIDA","",(B15*0.01)*G17))</f>
        <v/>
      </c>
      <c r="K17" s="33"/>
      <c r="L17" s="34"/>
      <c r="M17" s="35" t="str">
        <f>IF(D17="","",IF(D17&gt;B17,"Preço total da proposta superior ao Preço Base fixado no Caderno de Encargos (Nos termos previstos na alinea d) do nº 2 do artº 70º do CCP)",""))</f>
        <v/>
      </c>
      <c r="N17" s="36"/>
      <c r="O17" s="36"/>
      <c r="P17" s="36"/>
      <c r="Q17" s="36"/>
      <c r="R17" s="36"/>
    </row>
    <row r="20" spans="2:18" ht="36" customHeight="1" x14ac:dyDescent="0.25">
      <c r="B20" s="42" t="s">
        <v>10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</row>
    <row r="21" spans="2:18" s="3" customFormat="1" ht="26.25" customHeight="1" x14ac:dyDescent="0.25">
      <c r="B21" s="43" t="s">
        <v>29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</row>
    <row r="22" spans="2:18" ht="15" customHeight="1" x14ac:dyDescent="0.25">
      <c r="B22" s="44" t="s">
        <v>31</v>
      </c>
      <c r="C22" s="45"/>
      <c r="D22" s="45"/>
      <c r="E22" s="45"/>
      <c r="F22" s="45"/>
      <c r="G22" s="45"/>
      <c r="H22" s="45"/>
      <c r="I22" s="46"/>
      <c r="J22" s="44" t="s">
        <v>34</v>
      </c>
      <c r="K22" s="45"/>
      <c r="L22" s="45"/>
      <c r="M22" s="45"/>
      <c r="N22" s="45"/>
      <c r="O22" s="45"/>
      <c r="P22" s="45"/>
      <c r="Q22" s="45"/>
      <c r="R22" s="46"/>
    </row>
    <row r="23" spans="2:18" x14ac:dyDescent="0.25">
      <c r="B23" s="44" t="s">
        <v>15</v>
      </c>
      <c r="C23" s="45"/>
      <c r="D23" s="45"/>
      <c r="E23" s="45"/>
      <c r="F23" s="45"/>
      <c r="G23" s="46"/>
      <c r="H23" s="44" t="s">
        <v>16</v>
      </c>
      <c r="I23" s="46"/>
      <c r="J23" s="10" t="s">
        <v>18</v>
      </c>
      <c r="K23" s="44" t="s">
        <v>19</v>
      </c>
      <c r="L23" s="45"/>
      <c r="M23" s="45"/>
      <c r="N23" s="45"/>
      <c r="O23" s="45"/>
      <c r="P23" s="45"/>
      <c r="Q23" s="45"/>
      <c r="R23" s="46"/>
    </row>
    <row r="24" spans="2:18" ht="43.5" customHeight="1" x14ac:dyDescent="0.25">
      <c r="B24" s="66" t="s">
        <v>33</v>
      </c>
      <c r="C24" s="67"/>
      <c r="D24" s="67"/>
      <c r="E24" s="67"/>
      <c r="F24" s="67"/>
      <c r="G24" s="68"/>
      <c r="H24" s="37" t="s">
        <v>32</v>
      </c>
      <c r="I24" s="38"/>
      <c r="J24" s="11"/>
      <c r="K24" s="39"/>
      <c r="L24" s="40"/>
      <c r="M24" s="40"/>
      <c r="N24" s="40"/>
      <c r="O24" s="40"/>
      <c r="P24" s="40"/>
      <c r="Q24" s="40"/>
      <c r="R24" s="41"/>
    </row>
    <row r="25" spans="2:18" ht="8.25" customHeight="1" x14ac:dyDescent="0.25">
      <c r="B25" s="19"/>
      <c r="C25" s="19"/>
      <c r="D25" s="19"/>
      <c r="E25" s="19"/>
      <c r="F25" s="19"/>
      <c r="G25" s="19"/>
    </row>
    <row r="26" spans="2:18" ht="24.75" customHeight="1" x14ac:dyDescent="0.25">
      <c r="B26" s="20">
        <v>0.2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</row>
    <row r="27" spans="2:18" ht="15" customHeight="1" x14ac:dyDescent="0.25">
      <c r="B27" s="21" t="s">
        <v>30</v>
      </c>
      <c r="C27" s="21"/>
      <c r="D27" s="22" t="s">
        <v>35</v>
      </c>
      <c r="E27" s="22"/>
      <c r="F27" s="22"/>
      <c r="G27" s="22" t="s">
        <v>22</v>
      </c>
      <c r="H27" s="22"/>
      <c r="I27" s="22"/>
      <c r="J27" s="22" t="s">
        <v>8</v>
      </c>
      <c r="K27" s="22"/>
      <c r="L27" s="22"/>
      <c r="M27" s="23" t="str">
        <f>IF(M28="","","OBSERVAÇÕES")</f>
        <v/>
      </c>
      <c r="N27" s="23"/>
      <c r="O27" s="23"/>
      <c r="P27" s="23"/>
      <c r="Q27" s="23"/>
      <c r="R27" s="23"/>
    </row>
    <row r="28" spans="2:18" ht="39" customHeight="1" x14ac:dyDescent="0.25">
      <c r="B28" s="24">
        <v>60</v>
      </c>
      <c r="C28" s="25"/>
      <c r="D28" s="26" t="str">
        <f>IF(J24=0,"",IF($K24=0,"",J24))</f>
        <v/>
      </c>
      <c r="E28" s="27"/>
      <c r="F28" s="28"/>
      <c r="G28" s="29" t="str">
        <f>IF(K24=0,"",IF(D28="","",IF(D28&gt;B28,"PROPOSTA EXCLUIDA",(-($D$28/$B$28)*99)+100)))</f>
        <v/>
      </c>
      <c r="H28" s="30"/>
      <c r="I28" s="31"/>
      <c r="J28" s="32" t="str">
        <f>IF(G28="","",IF(G28="PROPOSTA EXCLUIDA","",(B26*0.01)*G28))</f>
        <v/>
      </c>
      <c r="K28" s="33"/>
      <c r="L28" s="34"/>
      <c r="M28" s="35" t="str">
        <f>IF(D28="","",IF(D28&gt;B28,"Prazo proposto superior ao Prazo máximo permitido fixado no Caderno de Encargos (Nos termos previstos na alinea b) do nº 2 do artº 70º do CCP)",""))</f>
        <v/>
      </c>
      <c r="N28" s="36"/>
      <c r="O28" s="36"/>
      <c r="P28" s="36"/>
      <c r="Q28" s="36"/>
      <c r="R28" s="36"/>
    </row>
    <row r="31" spans="2:18" ht="36" customHeight="1" x14ac:dyDescent="0.25">
      <c r="B31" s="42" t="s">
        <v>36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</row>
    <row r="32" spans="2:18" s="3" customFormat="1" ht="26.25" customHeight="1" x14ac:dyDescent="0.25">
      <c r="B32" s="43" t="s">
        <v>37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</row>
    <row r="33" spans="2:18" ht="15" customHeight="1" x14ac:dyDescent="0.25">
      <c r="B33" s="44" t="s">
        <v>31</v>
      </c>
      <c r="C33" s="45"/>
      <c r="D33" s="45"/>
      <c r="E33" s="45"/>
      <c r="F33" s="45"/>
      <c r="G33" s="45"/>
      <c r="H33" s="45"/>
      <c r="I33" s="46"/>
      <c r="J33" s="44" t="s">
        <v>34</v>
      </c>
      <c r="K33" s="45"/>
      <c r="L33" s="45"/>
      <c r="M33" s="45"/>
      <c r="N33" s="45"/>
      <c r="O33" s="45"/>
      <c r="P33" s="45"/>
      <c r="Q33" s="45"/>
      <c r="R33" s="46"/>
    </row>
    <row r="34" spans="2:18" x14ac:dyDescent="0.25">
      <c r="B34" s="44" t="s">
        <v>15</v>
      </c>
      <c r="C34" s="45"/>
      <c r="D34" s="45"/>
      <c r="E34" s="45"/>
      <c r="F34" s="45"/>
      <c r="G34" s="46"/>
      <c r="H34" s="44" t="s">
        <v>16</v>
      </c>
      <c r="I34" s="46"/>
      <c r="J34" s="10" t="s">
        <v>18</v>
      </c>
      <c r="K34" s="44" t="s">
        <v>19</v>
      </c>
      <c r="L34" s="45"/>
      <c r="M34" s="45"/>
      <c r="N34" s="45"/>
      <c r="O34" s="45"/>
      <c r="P34" s="45"/>
      <c r="Q34" s="45"/>
      <c r="R34" s="46"/>
    </row>
    <row r="35" spans="2:18" ht="43.5" customHeight="1" x14ac:dyDescent="0.25">
      <c r="B35" s="66" t="s">
        <v>33</v>
      </c>
      <c r="C35" s="67"/>
      <c r="D35" s="67"/>
      <c r="E35" s="67"/>
      <c r="F35" s="67"/>
      <c r="G35" s="68"/>
      <c r="H35" s="37" t="s">
        <v>32</v>
      </c>
      <c r="I35" s="38"/>
      <c r="J35" s="11"/>
      <c r="K35" s="39"/>
      <c r="L35" s="40"/>
      <c r="M35" s="40"/>
      <c r="N35" s="40"/>
      <c r="O35" s="40"/>
      <c r="P35" s="40"/>
      <c r="Q35" s="40"/>
      <c r="R35" s="41"/>
    </row>
    <row r="36" spans="2:18" ht="9.75" customHeight="1" x14ac:dyDescent="0.25">
      <c r="B36" s="19"/>
      <c r="C36" s="19"/>
      <c r="D36" s="19"/>
      <c r="E36" s="19"/>
      <c r="F36" s="19"/>
      <c r="G36" s="19"/>
    </row>
    <row r="37" spans="2:18" ht="24.75" customHeight="1" x14ac:dyDescent="0.25">
      <c r="B37" s="20">
        <v>0.1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2:18" ht="15" customHeight="1" x14ac:dyDescent="0.25">
      <c r="B38" s="21" t="s">
        <v>30</v>
      </c>
      <c r="C38" s="21"/>
      <c r="D38" s="22" t="s">
        <v>35</v>
      </c>
      <c r="E38" s="22"/>
      <c r="F38" s="22"/>
      <c r="G38" s="22" t="s">
        <v>22</v>
      </c>
      <c r="H38" s="22"/>
      <c r="I38" s="22"/>
      <c r="J38" s="22" t="s">
        <v>8</v>
      </c>
      <c r="K38" s="22"/>
      <c r="L38" s="22"/>
      <c r="M38" s="23" t="str">
        <f>IF(M39="","","OBSERVAÇÕES")</f>
        <v/>
      </c>
      <c r="N38" s="23"/>
      <c r="O38" s="23"/>
      <c r="P38" s="23"/>
      <c r="Q38" s="23"/>
      <c r="R38" s="23"/>
    </row>
    <row r="39" spans="2:18" ht="39" customHeight="1" x14ac:dyDescent="0.25">
      <c r="B39" s="24">
        <v>5</v>
      </c>
      <c r="C39" s="25"/>
      <c r="D39" s="26" t="str">
        <f>IF(J35=0,"",IF($K35=0,"",J35))</f>
        <v/>
      </c>
      <c r="E39" s="27"/>
      <c r="F39" s="28"/>
      <c r="G39" s="29" t="str">
        <f>IF(K35=0,"",IF(D39="","",IF(D39&gt;B39,"PROPOSTA EXCLUIDA",(-($D$39/$B$39)*99)+100)))</f>
        <v/>
      </c>
      <c r="H39" s="30"/>
      <c r="I39" s="31"/>
      <c r="J39" s="32" t="str">
        <f>IF(G39="","",IF(G39="PROPOSTA EXCLUIDA","",(B37*0.01)*G39))</f>
        <v/>
      </c>
      <c r="K39" s="33"/>
      <c r="L39" s="34"/>
      <c r="M39" s="35" t="str">
        <f>IF(D39="","",IF(D39&gt;B39,"Preço total da proposta superior ao Preço Base fixado no Caderno de Encargos (Nos termos previstos na alinea b) do nº 2 do artº 70º do CCP)",""))</f>
        <v/>
      </c>
      <c r="N39" s="36"/>
      <c r="O39" s="36"/>
      <c r="P39" s="36"/>
      <c r="Q39" s="36"/>
      <c r="R39" s="36"/>
    </row>
    <row r="40" spans="2:18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2" spans="2:18" ht="23.25" customHeight="1" x14ac:dyDescent="0.25">
      <c r="B42" s="14" t="s">
        <v>38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</row>
    <row r="43" spans="2:18" ht="15" customHeight="1" x14ac:dyDescent="0.25">
      <c r="E43" s="15" t="s">
        <v>39</v>
      </c>
      <c r="F43" s="15"/>
      <c r="G43" s="15"/>
      <c r="H43" s="15"/>
      <c r="I43" s="15"/>
      <c r="J43" s="15"/>
      <c r="K43" s="15"/>
      <c r="L43" s="15"/>
      <c r="M43" s="15"/>
      <c r="N43" s="15" t="s">
        <v>40</v>
      </c>
      <c r="O43" s="15"/>
    </row>
    <row r="44" spans="2:18" ht="15" customHeight="1" x14ac:dyDescent="0.25">
      <c r="E44" s="15" t="s">
        <v>15</v>
      </c>
      <c r="F44" s="15"/>
      <c r="G44" s="15"/>
      <c r="H44" s="15"/>
      <c r="I44" s="15"/>
      <c r="J44" s="15"/>
      <c r="K44" s="15"/>
      <c r="L44" s="15" t="s">
        <v>8</v>
      </c>
      <c r="M44" s="15"/>
      <c r="N44" s="15"/>
      <c r="O44" s="15"/>
    </row>
    <row r="45" spans="2:18" ht="19.5" customHeight="1" x14ac:dyDescent="0.25">
      <c r="E45" s="17" t="s">
        <v>9</v>
      </c>
      <c r="F45" s="17"/>
      <c r="G45" s="17"/>
      <c r="H45" s="17"/>
      <c r="I45" s="17"/>
      <c r="J45" s="17"/>
      <c r="K45" s="17"/>
      <c r="L45" s="18">
        <v>0.7</v>
      </c>
      <c r="M45" s="18"/>
      <c r="N45" s="16" t="str">
        <f>IF(G17="PROPOSTA EXCLIÍDA","",J17)</f>
        <v/>
      </c>
      <c r="O45" s="16"/>
    </row>
    <row r="46" spans="2:18" ht="19.5" customHeight="1" x14ac:dyDescent="0.25">
      <c r="E46" s="17" t="s">
        <v>29</v>
      </c>
      <c r="F46" s="17"/>
      <c r="G46" s="17"/>
      <c r="H46" s="17"/>
      <c r="I46" s="17"/>
      <c r="J46" s="17"/>
      <c r="K46" s="17"/>
      <c r="L46" s="18">
        <v>0.2</v>
      </c>
      <c r="M46" s="18"/>
      <c r="N46" s="16" t="str">
        <f>IF(G28="PROPOSTA EXCLIÍDA","",J28)</f>
        <v/>
      </c>
      <c r="O46" s="16"/>
    </row>
    <row r="47" spans="2:18" ht="19.5" customHeight="1" x14ac:dyDescent="0.25">
      <c r="E47" s="17" t="s">
        <v>37</v>
      </c>
      <c r="F47" s="17"/>
      <c r="G47" s="17"/>
      <c r="H47" s="17"/>
      <c r="I47" s="17"/>
      <c r="J47" s="17"/>
      <c r="K47" s="17"/>
      <c r="L47" s="18">
        <v>0.1</v>
      </c>
      <c r="M47" s="18"/>
      <c r="N47" s="16" t="str">
        <f>IF(G39="PROPOSTA EXCLIÍDA","",J39)</f>
        <v/>
      </c>
      <c r="O47" s="16"/>
    </row>
    <row r="48" spans="2:18" ht="4.5" customHeight="1" x14ac:dyDescent="0.25"/>
    <row r="49" spans="5:15" ht="22.5" customHeight="1" x14ac:dyDescent="0.25">
      <c r="E49" s="60" t="s">
        <v>7</v>
      </c>
      <c r="F49" s="60"/>
      <c r="G49" s="60"/>
      <c r="H49" s="60"/>
      <c r="I49" s="60"/>
      <c r="J49" s="60"/>
      <c r="K49" s="60"/>
      <c r="L49" s="58">
        <f>SUM(L45:M47)</f>
        <v>0.99999999999999989</v>
      </c>
      <c r="M49" s="59"/>
      <c r="N49" s="56" t="str">
        <f>IF(COUNTIF(N45:N47,"")&gt;0,"",IF(COUNTIF(G17:G39,"PROPOSTA EXCLUIDA")&gt;0,"",SUM(N45:O47)))</f>
        <v/>
      </c>
      <c r="O49" s="57"/>
    </row>
  </sheetData>
  <sheetProtection password="DCDD" sheet="1" objects="1" scenarios="1" selectLockedCells="1"/>
  <mergeCells count="95">
    <mergeCell ref="B1:R1"/>
    <mergeCell ref="M16:R16"/>
    <mergeCell ref="M17:R17"/>
    <mergeCell ref="B20:R20"/>
    <mergeCell ref="B9:R9"/>
    <mergeCell ref="B2:E2"/>
    <mergeCell ref="B15:R15"/>
    <mergeCell ref="B17:C17"/>
    <mergeCell ref="B16:C16"/>
    <mergeCell ref="D16:F16"/>
    <mergeCell ref="D17:F17"/>
    <mergeCell ref="G16:I16"/>
    <mergeCell ref="G17:I17"/>
    <mergeCell ref="B14:G14"/>
    <mergeCell ref="M12:R12"/>
    <mergeCell ref="M13:R13"/>
    <mergeCell ref="N49:O49"/>
    <mergeCell ref="L49:M49"/>
    <mergeCell ref="E49:K49"/>
    <mergeCell ref="J11:J12"/>
    <mergeCell ref="D12:G12"/>
    <mergeCell ref="K11:R11"/>
    <mergeCell ref="K12:L12"/>
    <mergeCell ref="K13:L13"/>
    <mergeCell ref="J17:L17"/>
    <mergeCell ref="J16:L16"/>
    <mergeCell ref="D13:G13"/>
    <mergeCell ref="B11:I11"/>
    <mergeCell ref="H24:I24"/>
    <mergeCell ref="B24:G24"/>
    <mergeCell ref="K24:R24"/>
    <mergeCell ref="B35:G35"/>
    <mergeCell ref="F2:R2"/>
    <mergeCell ref="B25:G25"/>
    <mergeCell ref="B26:R26"/>
    <mergeCell ref="B27:C27"/>
    <mergeCell ref="D27:F27"/>
    <mergeCell ref="G27:I27"/>
    <mergeCell ref="J27:L27"/>
    <mergeCell ref="M27:R27"/>
    <mergeCell ref="B10:R10"/>
    <mergeCell ref="B21:R21"/>
    <mergeCell ref="B22:I22"/>
    <mergeCell ref="J22:R22"/>
    <mergeCell ref="B4:E4"/>
    <mergeCell ref="F4:H4"/>
    <mergeCell ref="B6:C6"/>
    <mergeCell ref="D6:F6"/>
    <mergeCell ref="G6:I6"/>
    <mergeCell ref="J6:P6"/>
    <mergeCell ref="B8:R8"/>
    <mergeCell ref="B23:G23"/>
    <mergeCell ref="H23:I23"/>
    <mergeCell ref="K23:R23"/>
    <mergeCell ref="H35:I35"/>
    <mergeCell ref="K35:R35"/>
    <mergeCell ref="B28:C28"/>
    <mergeCell ref="D28:F28"/>
    <mergeCell ref="G28:I28"/>
    <mergeCell ref="J28:L28"/>
    <mergeCell ref="M28:R28"/>
    <mergeCell ref="B31:R31"/>
    <mergeCell ref="B32:R32"/>
    <mergeCell ref="B33:I33"/>
    <mergeCell ref="J33:R33"/>
    <mergeCell ref="B34:G34"/>
    <mergeCell ref="H34:I34"/>
    <mergeCell ref="K34:R34"/>
    <mergeCell ref="E46:K46"/>
    <mergeCell ref="E47:K47"/>
    <mergeCell ref="E44:K44"/>
    <mergeCell ref="E43:M43"/>
    <mergeCell ref="B36:G36"/>
    <mergeCell ref="B37:R37"/>
    <mergeCell ref="B38:C38"/>
    <mergeCell ref="D38:F38"/>
    <mergeCell ref="G38:I38"/>
    <mergeCell ref="J38:L38"/>
    <mergeCell ref="M38:R38"/>
    <mergeCell ref="B39:C39"/>
    <mergeCell ref="D39:F39"/>
    <mergeCell ref="G39:I39"/>
    <mergeCell ref="J39:L39"/>
    <mergeCell ref="M39:R39"/>
    <mergeCell ref="N46:O46"/>
    <mergeCell ref="N47:O47"/>
    <mergeCell ref="L45:M45"/>
    <mergeCell ref="L46:M46"/>
    <mergeCell ref="L47:M47"/>
    <mergeCell ref="B40:R40"/>
    <mergeCell ref="B42:R42"/>
    <mergeCell ref="L44:M44"/>
    <mergeCell ref="N43:O44"/>
    <mergeCell ref="N45:O45"/>
    <mergeCell ref="E45:K45"/>
  </mergeCells>
  <conditionalFormatting sqref="G17:I17">
    <cfRule type="cellIs" dxfId="8" priority="9" operator="equal">
      <formula>"PROPOSTA EXCLUIDA"</formula>
    </cfRule>
  </conditionalFormatting>
  <conditionalFormatting sqref="D17:F17">
    <cfRule type="cellIs" dxfId="7" priority="7" operator="equal">
      <formula>""</formula>
    </cfRule>
    <cfRule type="cellIs" dxfId="6" priority="8" operator="greaterThan">
      <formula>$B$17</formula>
    </cfRule>
  </conditionalFormatting>
  <conditionalFormatting sqref="G28:I28">
    <cfRule type="cellIs" dxfId="5" priority="6" operator="equal">
      <formula>"PROPOSTA EXCLUIDA"</formula>
    </cfRule>
  </conditionalFormatting>
  <conditionalFormatting sqref="D28:F28">
    <cfRule type="cellIs" dxfId="4" priority="4" operator="equal">
      <formula>""</formula>
    </cfRule>
    <cfRule type="cellIs" dxfId="3" priority="5" operator="greaterThan">
      <formula>$B$17</formula>
    </cfRule>
  </conditionalFormatting>
  <conditionalFormatting sqref="G39:I39">
    <cfRule type="cellIs" dxfId="2" priority="3" operator="equal">
      <formula>"PROPOSTA EXCLUIDA"</formula>
    </cfRule>
  </conditionalFormatting>
  <conditionalFormatting sqref="D39:F39">
    <cfRule type="cellIs" dxfId="1" priority="1" operator="equal">
      <formula>""</formula>
    </cfRule>
    <cfRule type="cellIs" dxfId="0" priority="2" operator="greaterThan">
      <formula>$B$17</formula>
    </cfRule>
  </conditionalFormatting>
  <printOptions horizontalCentered="1"/>
  <pageMargins left="0.3" right="0.17" top="0.41" bottom="0.35433070866141736" header="0.23622047244094491" footer="0.27559055118110237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K8" sqref="K8"/>
    </sheetView>
  </sheetViews>
  <sheetFormatPr defaultRowHeight="15" x14ac:dyDescent="0.25"/>
  <cols>
    <col min="1" max="1" width="16.7109375" style="4" customWidth="1"/>
    <col min="2" max="2" width="16.5703125" style="4" customWidth="1"/>
  </cols>
  <sheetData>
    <row r="1" spans="1:2" x14ac:dyDescent="0.25">
      <c r="A1" s="4" t="s">
        <v>23</v>
      </c>
      <c r="B1" s="4" t="s">
        <v>25</v>
      </c>
    </row>
    <row r="2" spans="1:2" x14ac:dyDescent="0.25">
      <c r="A2" s="4" t="s">
        <v>24</v>
      </c>
      <c r="B2" s="4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3</vt:i4>
      </vt:variant>
    </vt:vector>
  </HeadingPairs>
  <TitlesOfParts>
    <vt:vector size="5" baseType="lpstr">
      <vt:lpstr>ANEXO II</vt:lpstr>
      <vt:lpstr>BD</vt:lpstr>
      <vt:lpstr>'ANEXO II'!Área_de_Impressão</vt:lpstr>
      <vt:lpstr>ATRIBUTO1</vt:lpstr>
      <vt:lpstr>SN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2022-12-28T16:27:43Z</dcterms:modified>
</cp:coreProperties>
</file>